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/>
  </bookViews>
  <sheets>
    <sheet name="ΦΥΛΜΕΡ 2016" sheetId="2" r:id="rId1"/>
    <sheet name="2016" sheetId="1" r:id="rId2"/>
  </sheets>
  <definedNames>
    <definedName name="_xlnm.Print_Area" localSheetId="1">'2016'!$A$1:$N$42</definedName>
  </definedNames>
  <calcPr calcId="125725"/>
</workbook>
</file>

<file path=xl/calcChain.xml><?xml version="1.0" encoding="utf-8"?>
<calcChain xmlns="http://schemas.openxmlformats.org/spreadsheetml/2006/main">
  <c r="J18" i="2"/>
  <c r="K17"/>
  <c r="K16"/>
  <c r="I15"/>
  <c r="G15"/>
  <c r="K15" s="1"/>
  <c r="I13"/>
  <c r="I18" s="1"/>
  <c r="H13"/>
  <c r="H18" s="1"/>
  <c r="G13"/>
  <c r="G18" s="1"/>
  <c r="F13"/>
  <c r="F18" s="1"/>
  <c r="E13"/>
  <c r="E18" s="1"/>
  <c r="D13"/>
  <c r="D18" s="1"/>
  <c r="C13"/>
  <c r="C18" s="1"/>
  <c r="K12"/>
  <c r="K11"/>
  <c r="K10"/>
  <c r="K9"/>
  <c r="K8"/>
  <c r="K7"/>
  <c r="K6"/>
  <c r="K5"/>
  <c r="K4"/>
  <c r="K3"/>
  <c r="K13" s="1"/>
  <c r="K18" s="1"/>
  <c r="N35" i="1"/>
  <c r="M23"/>
  <c r="L23"/>
  <c r="K23"/>
  <c r="J23"/>
  <c r="I23"/>
  <c r="H23"/>
  <c r="G23"/>
  <c r="F23"/>
  <c r="E23"/>
  <c r="D23"/>
  <c r="C23"/>
  <c r="B23"/>
  <c r="N22"/>
  <c r="N21"/>
  <c r="N20"/>
  <c r="N19"/>
  <c r="N18"/>
  <c r="M18"/>
  <c r="N17"/>
  <c r="N16"/>
  <c r="N15"/>
  <c r="N14"/>
  <c r="N13"/>
  <c r="N23" s="1"/>
  <c r="M8"/>
  <c r="M27" s="1"/>
  <c r="L8"/>
  <c r="L27" s="1"/>
  <c r="K8"/>
  <c r="K27" s="1"/>
  <c r="J8"/>
  <c r="J27" s="1"/>
  <c r="I8"/>
  <c r="I27" s="1"/>
  <c r="H8"/>
  <c r="H27" s="1"/>
  <c r="G8"/>
  <c r="G27" s="1"/>
  <c r="F8"/>
  <c r="F27" s="1"/>
  <c r="E8"/>
  <c r="E27" s="1"/>
  <c r="D8"/>
  <c r="D27" s="1"/>
  <c r="C8"/>
  <c r="C27" s="1"/>
  <c r="B8"/>
  <c r="B27" s="1"/>
  <c r="N7"/>
  <c r="N6"/>
  <c r="N5"/>
  <c r="N8" s="1"/>
  <c r="N27" s="1"/>
  <c r="N31" s="1"/>
  <c r="N36" s="1"/>
  <c r="N40" s="1"/>
</calcChain>
</file>

<file path=xl/sharedStrings.xml><?xml version="1.0" encoding="utf-8"?>
<sst xmlns="http://schemas.openxmlformats.org/spreadsheetml/2006/main" count="94" uniqueCount="76">
  <si>
    <t>ΑΝΑΛΥΣΗ  ΑΠΟΤΕΛΕΣΜΑΤΩΝ  2016</t>
  </si>
  <si>
    <t xml:space="preserve">ΕΣΟΔΑ    </t>
  </si>
  <si>
    <t xml:space="preserve">ΣΙΝΕ ΚΗΠΟΣ </t>
  </si>
  <si>
    <t>ΣΙΝΕ ΝΕΑ ΜΑΣΚΩΤ</t>
  </si>
  <si>
    <t>ΚΟΙΝΟΧΡΗΣΤΑ ΠΟΔΗΛΑΤΑ</t>
  </si>
  <si>
    <t>ΠΚΑ</t>
  </si>
  <si>
    <t>ΚΔΑΠ</t>
  </si>
  <si>
    <t>ΚΔΑΠ ΜΕΑ</t>
  </si>
  <si>
    <t>ΠΟΛΙΤ. ΚΟΙΝΩΝ. ΕΚΔΗΛ</t>
  </si>
  <si>
    <t>ΣΕΜΙΝΑΡΙΑ ΦΩΤΟΓΡΑΦ</t>
  </si>
  <si>
    <t>ΚΟΙΝ ΑΛΛΗΛΕΓΓΥΗ</t>
  </si>
  <si>
    <t>ΠΡΟΒΟΛΗ ΤΟΠΟΚΗΣ ΕΠΙΧ/ΤΑΣ</t>
  </si>
  <si>
    <t xml:space="preserve">ΔΙΟΙΚΗΣΗ </t>
  </si>
  <si>
    <t>ΔΙΟΙΚΗΤ. ΥΠΗΡ./ΕΠΙΧΟΡΗΓ  ΔΗΜΟΥ</t>
  </si>
  <si>
    <t>ΓΕΝΙΚΟ ΣΥΝΟΛΟ</t>
  </si>
  <si>
    <t xml:space="preserve">ΑΝΑ   </t>
  </si>
  <si>
    <t>ΣΙΝΕ ΚΗΠΟΣ</t>
  </si>
  <si>
    <t>ΔΙΑΦΗΜΙΣΤ.</t>
  </si>
  <si>
    <t>ΕΠΙΧ/ΓOYMENA</t>
  </si>
  <si>
    <t>(ΚΑΡΝΑΒΑΛΙ</t>
  </si>
  <si>
    <t>ΕΠΙΧ ΟΑΕΔ</t>
  </si>
  <si>
    <t>ΓΕΝΙΚΟ</t>
  </si>
  <si>
    <t>ΔΡΑΣΤΗΡΙΟΤΗΤΑ</t>
  </si>
  <si>
    <t>ΒΙΒΛΙΟΠΩΛ.</t>
  </si>
  <si>
    <t>ΥΠΗΡΕΣΙΕΣ</t>
  </si>
  <si>
    <t>ΠΡΟΓΡ/ΤΑ</t>
  </si>
  <si>
    <t>ΦΩΤΟΓΡ. κ.α.)</t>
  </si>
  <si>
    <t>ΣΥΝΟΛΟ</t>
  </si>
  <si>
    <t>ΤΑΚΤΙΚΑ ΕΣΟΔΑ</t>
  </si>
  <si>
    <t>ΕΠΙΧΟΡΗΓΗΣΕΙΣ ΔΗΜΟΥ</t>
  </si>
  <si>
    <t>ΛΟΙΠΑ ΕΣΟΔΑ</t>
  </si>
  <si>
    <t>ΣΥΝΟΛΙΚΑ ΕΣΟΔΑ</t>
  </si>
  <si>
    <t>ΣΥΝΟΛΙΚΟ  ΚΟΣΤΟΣ</t>
  </si>
  <si>
    <t>ΔΑΠΑΝΕΣ</t>
  </si>
  <si>
    <t>ΑΠΩΛΕΣΘΕΝΤΑ ΠΡΟΗΓ.ΧΡΗΣΕΩΝ</t>
  </si>
  <si>
    <t>ΑΜΟΙΒΕΣ ΠΡΟΣΩΠΙΚΟΥ</t>
  </si>
  <si>
    <t>ΑΜΟΙΒΕΣ ΤΡΙΤΩΝ</t>
  </si>
  <si>
    <t>ΠΑΡΟΧΕΣ ΤΡΙΤΩΝ</t>
  </si>
  <si>
    <t>ΦΟΡΟΙ-ΤΕΛΗ</t>
  </si>
  <si>
    <t>ΓΕΝΙΚΑ ΕΞΟΔΑ</t>
  </si>
  <si>
    <t>ΧΡΕΩΣΤΙΚΟΙ ΤΟΚΟΙ</t>
  </si>
  <si>
    <t>ΑΠΟΣΒΕΣΕΙΣ</t>
  </si>
  <si>
    <t>ΠΡΟΒΛΕΨΕΙΣ -ΦΟΡΟΙ</t>
  </si>
  <si>
    <t>ΣΥΝΟΛΙΚΟ ΚΟΣΤΟΣ</t>
  </si>
  <si>
    <t>ΜΙΚΤΟ ΑΠΟΤΕΛΕΣΜΑ</t>
  </si>
  <si>
    <t>ΠΛΕΟΝ:</t>
  </si>
  <si>
    <t xml:space="preserve">ΕΣΟΔΑ ΙΔΙΟΧΡΗΣΗΜΟΠΟΙΗΣΗΣ </t>
  </si>
  <si>
    <t>ΠΙΣΤΩΤΙΚΟΙ ΤΟΚΟΙ</t>
  </si>
  <si>
    <t>ΜΕΙΟΝ:</t>
  </si>
  <si>
    <t>ΕΞΟΔΑ ΔΙΟΙΚΗΤ.ΛΕΙΤΟΥΡΓΙΑΣ</t>
  </si>
  <si>
    <t>ΕΞΟΔΑ ΛΕΙΤΟΥΡΓ.ΔΙΑΘΕΣΗΣ</t>
  </si>
  <si>
    <t>ΑΠΟΤΕΛ/ΤΑ ΧΡΗΣΕΩΣ</t>
  </si>
  <si>
    <t xml:space="preserve">ΕΚΤΑΚΤΑ ΕΞΟΔΑ </t>
  </si>
  <si>
    <t xml:space="preserve">ΕΚΤΑΚΤΑ ΕΣΟΔΑ </t>
  </si>
  <si>
    <t>ΚΑΘΑΡΑ ΚΕΡΔΗ ΧΡΗΣΕΩΣ ΜΕ ΦΟΡΟΥΣ:</t>
  </si>
  <si>
    <t>ΦΥΛΛΟ ΜΕΡΙΣΜΟΥ ΔΑΠΑΝΩΝ 2016</t>
  </si>
  <si>
    <t>κωδικ</t>
  </si>
  <si>
    <t>ΤΜΗΜΑΤΑ</t>
  </si>
  <si>
    <t>Λ/60</t>
  </si>
  <si>
    <t>Λ/61</t>
  </si>
  <si>
    <t>Λ/62</t>
  </si>
  <si>
    <t>Λ/63</t>
  </si>
  <si>
    <t>Λ/64</t>
  </si>
  <si>
    <t>Λ/65</t>
  </si>
  <si>
    <t>Λ/66</t>
  </si>
  <si>
    <t>Λ/68-69</t>
  </si>
  <si>
    <t>ΚΙΝ/ΦΟΣ ''ΣΙΝΕ ΚΗΠΟΣ''</t>
  </si>
  <si>
    <t>ΚΙΝ/ΦΟΣ ''ΝΕΑ ΜΑΣΚΩΤ''</t>
  </si>
  <si>
    <t>ΚΑΛΛΙΤ.ΦΩΤΟΓΡΑΦΙΑ</t>
  </si>
  <si>
    <t>ΠΟΛΙΤΙΣΤΙΚΑ</t>
  </si>
  <si>
    <t>ΚΟΙΝ.ΑΛΛΗΛΕΓΓΥΗ</t>
  </si>
  <si>
    <t>ΠΡΟΒΟΛΗ ΤΟΠΙΚΗΣ ΕΠΙΧ/ΤΑΣ</t>
  </si>
  <si>
    <t>ΕΞΟΔΑ ΔΙΟΙΚ.ΛΕΙΤ.</t>
  </si>
  <si>
    <t>ΕΞΟΔΑ ΛΕΙΤ.ΔΙΑΘΕΣΗΣ</t>
  </si>
  <si>
    <t>ΧΡ. ΤΟΚΟΙ &amp; ΣΥΝΑΦΗ</t>
  </si>
  <si>
    <t xml:space="preserve"> </t>
  </si>
</sst>
</file>

<file path=xl/styles.xml><?xml version="1.0" encoding="utf-8"?>
<styleSheet xmlns="http://schemas.openxmlformats.org/spreadsheetml/2006/main">
  <fonts count="19">
    <font>
      <sz val="10"/>
      <name val="Arial Greek"/>
      <family val="2"/>
      <charset val="161"/>
    </font>
    <font>
      <b/>
      <u/>
      <sz val="16"/>
      <name val="Arial Greek"/>
      <family val="2"/>
      <charset val="161"/>
    </font>
    <font>
      <b/>
      <i/>
      <sz val="14"/>
      <name val="Arial Greek"/>
      <family val="2"/>
      <charset val="161"/>
    </font>
    <font>
      <b/>
      <sz val="10"/>
      <name val="Arial Greek"/>
      <family val="2"/>
      <charset val="161"/>
    </font>
    <font>
      <b/>
      <sz val="9"/>
      <name val="Arial Greek"/>
      <family val="2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b/>
      <i/>
      <sz val="12"/>
      <name val="Arial Greek"/>
      <family val="2"/>
      <charset val="161"/>
    </font>
    <font>
      <sz val="11"/>
      <name val="Arial Greek"/>
      <family val="2"/>
      <charset val="161"/>
    </font>
    <font>
      <b/>
      <i/>
      <sz val="10"/>
      <name val="Arial Greek"/>
      <family val="2"/>
      <charset val="161"/>
    </font>
    <font>
      <b/>
      <u/>
      <sz val="10"/>
      <name val="Arial Greek"/>
      <family val="2"/>
      <charset val="161"/>
    </font>
    <font>
      <b/>
      <sz val="10"/>
      <color theme="1"/>
      <name val="Arial Greek"/>
      <family val="2"/>
      <charset val="161"/>
    </font>
    <font>
      <sz val="10"/>
      <color theme="1"/>
      <name val="Arial Greek"/>
      <family val="2"/>
      <charset val="161"/>
    </font>
    <font>
      <b/>
      <sz val="10"/>
      <name val="Arial Greek"/>
      <charset val="161"/>
    </font>
    <font>
      <sz val="10"/>
      <color rgb="FFFF0000"/>
      <name val="Arial Greek"/>
      <family val="2"/>
      <charset val="161"/>
    </font>
    <font>
      <b/>
      <sz val="8"/>
      <name val="Arial Greek"/>
      <family val="2"/>
      <charset val="161"/>
    </font>
    <font>
      <b/>
      <sz val="8"/>
      <color theme="1"/>
      <name val="Arial Greek"/>
      <family val="2"/>
      <charset val="161"/>
    </font>
    <font>
      <b/>
      <sz val="16"/>
      <name val="Arial Greek"/>
      <family val="2"/>
      <charset val="161"/>
    </font>
    <font>
      <b/>
      <i/>
      <u/>
      <sz val="12"/>
      <name val="Arial Greek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Font="1" applyBorder="1"/>
    <xf numFmtId="4" fontId="5" fillId="0" borderId="6" xfId="0" applyNumberFormat="1" applyFont="1" applyFill="1" applyBorder="1"/>
    <xf numFmtId="4" fontId="5" fillId="0" borderId="0" xfId="0" applyNumberFormat="1" applyFont="1" applyFill="1" applyBorder="1"/>
    <xf numFmtId="4" fontId="5" fillId="0" borderId="7" xfId="0" applyNumberFormat="1" applyFon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0" xfId="0" applyNumberFormat="1" applyFill="1"/>
    <xf numFmtId="0" fontId="0" fillId="0" borderId="6" xfId="0" applyBorder="1"/>
    <xf numFmtId="4" fontId="5" fillId="0" borderId="8" xfId="0" applyNumberFormat="1" applyFont="1" applyFill="1" applyBorder="1"/>
    <xf numFmtId="0" fontId="6" fillId="0" borderId="6" xfId="0" applyFont="1" applyBorder="1"/>
    <xf numFmtId="4" fontId="5" fillId="0" borderId="9" xfId="0" applyNumberFormat="1" applyFont="1" applyFill="1" applyBorder="1"/>
    <xf numFmtId="4" fontId="5" fillId="0" borderId="10" xfId="0" applyNumberFormat="1" applyFont="1" applyFill="1" applyBorder="1"/>
    <xf numFmtId="4" fontId="5" fillId="0" borderId="11" xfId="0" applyNumberFormat="1" applyFont="1" applyFill="1" applyBorder="1"/>
    <xf numFmtId="4" fontId="5" fillId="0" borderId="9" xfId="0" applyNumberFormat="1" applyFont="1" applyBorder="1"/>
    <xf numFmtId="4" fontId="5" fillId="0" borderId="12" xfId="0" applyNumberFormat="1" applyFont="1" applyBorder="1"/>
    <xf numFmtId="4" fontId="0" fillId="0" borderId="0" xfId="0" applyNumberFormat="1"/>
    <xf numFmtId="4" fontId="5" fillId="0" borderId="6" xfId="0" applyNumberFormat="1" applyFont="1" applyBorder="1"/>
    <xf numFmtId="4" fontId="5" fillId="0" borderId="13" xfId="0" applyNumberFormat="1" applyFont="1" applyBorder="1"/>
    <xf numFmtId="4" fontId="5" fillId="0" borderId="0" xfId="0" applyNumberFormat="1" applyFont="1" applyBorder="1"/>
    <xf numFmtId="4" fontId="5" fillId="0" borderId="7" xfId="0" applyNumberFormat="1" applyFont="1" applyBorder="1"/>
    <xf numFmtId="0" fontId="7" fillId="0" borderId="2" xfId="0" applyFont="1" applyBorder="1" applyAlignment="1">
      <alignment horizontal="center"/>
    </xf>
    <xf numFmtId="4" fontId="5" fillId="0" borderId="14" xfId="0" applyNumberFormat="1" applyFont="1" applyBorder="1"/>
    <xf numFmtId="4" fontId="5" fillId="0" borderId="15" xfId="0" applyNumberFormat="1" applyFont="1" applyBorder="1"/>
    <xf numFmtId="4" fontId="5" fillId="0" borderId="16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" fontId="5" fillId="0" borderId="8" xfId="0" applyNumberFormat="1" applyFont="1" applyBorder="1"/>
    <xf numFmtId="0" fontId="5" fillId="0" borderId="17" xfId="0" applyFont="1" applyFill="1" applyBorder="1"/>
    <xf numFmtId="4" fontId="8" fillId="0" borderId="18" xfId="0" applyNumberFormat="1" applyFont="1" applyBorder="1"/>
    <xf numFmtId="0" fontId="0" fillId="0" borderId="0" xfId="0" applyFont="1"/>
    <xf numFmtId="0" fontId="8" fillId="0" borderId="19" xfId="0" applyFont="1" applyBorder="1"/>
    <xf numFmtId="4" fontId="8" fillId="0" borderId="20" xfId="0" applyNumberFormat="1" applyFont="1" applyBorder="1"/>
    <xf numFmtId="4" fontId="8" fillId="0" borderId="4" xfId="0" applyNumberFormat="1" applyFont="1" applyBorder="1"/>
    <xf numFmtId="4" fontId="8" fillId="2" borderId="18" xfId="0" applyNumberFormat="1" applyFont="1" applyFill="1" applyBorder="1"/>
    <xf numFmtId="0" fontId="8" fillId="0" borderId="21" xfId="0" applyFont="1" applyBorder="1"/>
    <xf numFmtId="0" fontId="3" fillId="0" borderId="0" xfId="0" applyFont="1"/>
    <xf numFmtId="4" fontId="8" fillId="0" borderId="22" xfId="0" applyNumberFormat="1" applyFont="1" applyBorder="1"/>
    <xf numFmtId="0" fontId="8" fillId="0" borderId="23" xfId="0" applyFont="1" applyBorder="1"/>
    <xf numFmtId="4" fontId="8" fillId="0" borderId="24" xfId="0" applyNumberFormat="1" applyFont="1" applyBorder="1"/>
    <xf numFmtId="4" fontId="8" fillId="0" borderId="23" xfId="0" applyNumberFormat="1" applyFont="1" applyBorder="1"/>
    <xf numFmtId="4" fontId="8" fillId="0" borderId="25" xfId="0" applyNumberFormat="1" applyFont="1" applyBorder="1"/>
    <xf numFmtId="0" fontId="8" fillId="0" borderId="26" xfId="0" applyFont="1" applyBorder="1"/>
    <xf numFmtId="0" fontId="6" fillId="0" borderId="26" xfId="0" applyFont="1" applyFill="1" applyBorder="1"/>
    <xf numFmtId="0" fontId="9" fillId="0" borderId="27" xfId="0" applyFont="1" applyFill="1" applyBorder="1"/>
    <xf numFmtId="0" fontId="2" fillId="0" borderId="5" xfId="0" applyFont="1" applyBorder="1" applyAlignment="1">
      <alignment horizontal="center"/>
    </xf>
    <xf numFmtId="4" fontId="5" fillId="0" borderId="11" xfId="0" applyNumberFormat="1" applyFont="1" applyBorder="1"/>
    <xf numFmtId="4" fontId="3" fillId="0" borderId="0" xfId="0" applyNumberFormat="1" applyFont="1" applyBorder="1"/>
    <xf numFmtId="4" fontId="10" fillId="0" borderId="0" xfId="0" applyNumberFormat="1" applyFont="1" applyBorder="1"/>
    <xf numFmtId="4" fontId="11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4" fontId="5" fillId="0" borderId="1" xfId="0" applyNumberFormat="1" applyFont="1" applyBorder="1"/>
    <xf numFmtId="4" fontId="5" fillId="0" borderId="0" xfId="0" applyNumberFormat="1" applyFont="1"/>
    <xf numFmtId="0" fontId="8" fillId="0" borderId="0" xfId="0" applyFont="1"/>
    <xf numFmtId="0" fontId="3" fillId="0" borderId="17" xfId="0" applyFont="1" applyBorder="1"/>
    <xf numFmtId="0" fontId="3" fillId="0" borderId="28" xfId="0" applyFont="1" applyBorder="1"/>
    <xf numFmtId="0" fontId="3" fillId="0" borderId="29" xfId="0" applyFont="1" applyBorder="1"/>
    <xf numFmtId="4" fontId="8" fillId="0" borderId="30" xfId="0" applyNumberFormat="1" applyFont="1" applyBorder="1"/>
    <xf numFmtId="4" fontId="8" fillId="0" borderId="0" xfId="0" applyNumberFormat="1" applyFont="1" applyBorder="1"/>
    <xf numFmtId="4" fontId="0" fillId="0" borderId="0" xfId="0" applyNumberFormat="1" applyFont="1"/>
    <xf numFmtId="4" fontId="3" fillId="0" borderId="17" xfId="0" applyNumberFormat="1" applyFont="1" applyFill="1" applyBorder="1"/>
    <xf numFmtId="4" fontId="8" fillId="0" borderId="31" xfId="0" applyNumberFormat="1" applyFont="1" applyFill="1" applyBorder="1"/>
    <xf numFmtId="4" fontId="8" fillId="0" borderId="32" xfId="0" applyNumberFormat="1" applyFont="1" applyFill="1" applyBorder="1"/>
    <xf numFmtId="4" fontId="5" fillId="0" borderId="32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4" fontId="0" fillId="0" borderId="0" xfId="0" applyNumberFormat="1" applyFont="1" applyFill="1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" fontId="3" fillId="0" borderId="0" xfId="0" applyNumberFormat="1" applyFont="1"/>
    <xf numFmtId="4" fontId="5" fillId="0" borderId="33" xfId="0" applyNumberFormat="1" applyFont="1" applyBorder="1"/>
    <xf numFmtId="0" fontId="17" fillId="0" borderId="0" xfId="0" applyFont="1"/>
    <xf numFmtId="0" fontId="17" fillId="2" borderId="0" xfId="0" applyFont="1" applyFill="1"/>
    <xf numFmtId="0" fontId="5" fillId="0" borderId="0" xfId="0" applyFont="1" applyAlignment="1">
      <alignment horizontal="center"/>
    </xf>
    <xf numFmtId="0" fontId="6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3" fillId="0" borderId="37" xfId="0" applyFont="1" applyBorder="1"/>
    <xf numFmtId="4" fontId="0" fillId="0" borderId="30" xfId="0" applyNumberFormat="1" applyBorder="1"/>
    <xf numFmtId="4" fontId="0" fillId="0" borderId="30" xfId="0" applyNumberFormat="1" applyFill="1" applyBorder="1"/>
    <xf numFmtId="4" fontId="3" fillId="2" borderId="38" xfId="0" applyNumberFormat="1" applyFont="1" applyFill="1" applyBorder="1"/>
    <xf numFmtId="0" fontId="3" fillId="0" borderId="37" xfId="0" applyFont="1" applyFill="1" applyBorder="1"/>
    <xf numFmtId="4" fontId="3" fillId="0" borderId="38" xfId="0" applyNumberFormat="1" applyFont="1" applyFill="1" applyBorder="1"/>
    <xf numFmtId="4" fontId="3" fillId="0" borderId="12" xfId="0" applyNumberFormat="1" applyFont="1" applyBorder="1"/>
    <xf numFmtId="4" fontId="3" fillId="0" borderId="12" xfId="0" applyNumberFormat="1" applyFont="1" applyFill="1" applyBorder="1"/>
    <xf numFmtId="0" fontId="18" fillId="0" borderId="1" xfId="0" applyFont="1" applyBorder="1"/>
    <xf numFmtId="4" fontId="0" fillId="0" borderId="0" xfId="0" applyNumberFormat="1" applyBorder="1"/>
    <xf numFmtId="4" fontId="3" fillId="2" borderId="0" xfId="0" applyNumberFormat="1" applyFont="1" applyFill="1" applyBorder="1"/>
    <xf numFmtId="0" fontId="3" fillId="0" borderId="39" xfId="0" applyFont="1" applyBorder="1"/>
    <xf numFmtId="4" fontId="0" fillId="0" borderId="40" xfId="0" applyNumberFormat="1" applyBorder="1"/>
    <xf numFmtId="4" fontId="0" fillId="0" borderId="40" xfId="0" applyNumberFormat="1" applyFill="1" applyBorder="1"/>
    <xf numFmtId="4" fontId="3" fillId="2" borderId="41" xfId="0" applyNumberFormat="1" applyFont="1" applyFill="1" applyBorder="1"/>
    <xf numFmtId="4" fontId="0" fillId="2" borderId="30" xfId="0" applyNumberFormat="1" applyFill="1" applyBorder="1"/>
    <xf numFmtId="0" fontId="4" fillId="0" borderId="42" xfId="0" applyFont="1" applyBorder="1"/>
    <xf numFmtId="4" fontId="0" fillId="0" borderId="31" xfId="0" applyNumberFormat="1" applyBorder="1"/>
    <xf numFmtId="4" fontId="0" fillId="2" borderId="31" xfId="0" applyNumberFormat="1" applyFill="1" applyBorder="1"/>
    <xf numFmtId="4" fontId="0" fillId="0" borderId="31" xfId="0" applyNumberFormat="1" applyFill="1" applyBorder="1"/>
    <xf numFmtId="4" fontId="3" fillId="2" borderId="43" xfId="0" applyNumberFormat="1" applyFont="1" applyFill="1" applyBorder="1"/>
    <xf numFmtId="0" fontId="5" fillId="0" borderId="0" xfId="0" applyFont="1" applyBorder="1" applyAlignment="1">
      <alignment horizontal="center"/>
    </xf>
    <xf numFmtId="4" fontId="3" fillId="2" borderId="44" xfId="0" applyNumberFormat="1" applyFont="1" applyFill="1" applyBorder="1"/>
    <xf numFmtId="0" fontId="5" fillId="0" borderId="0" xfId="0" applyFont="1"/>
    <xf numFmtId="4" fontId="0" fillId="2" borderId="0" xfId="0" applyNumberFormat="1" applyFill="1" applyBorder="1"/>
    <xf numFmtId="0" fontId="0" fillId="2" borderId="0" xfId="0" applyFill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topLeftCell="B1" workbookViewId="0">
      <selection sqref="A1:N1"/>
    </sheetView>
  </sheetViews>
  <sheetFormatPr defaultRowHeight="20.100000000000001" customHeight="1"/>
  <cols>
    <col min="1" max="1" width="0" hidden="1" customWidth="1"/>
    <col min="2" max="2" width="28.5703125" customWidth="1"/>
    <col min="3" max="3" width="11.28515625" customWidth="1"/>
    <col min="4" max="4" width="10.7109375" customWidth="1"/>
    <col min="5" max="5" width="10.140625" customWidth="1"/>
    <col min="7" max="7" width="10.85546875" customWidth="1"/>
    <col min="8" max="8" width="8.5703125" customWidth="1"/>
    <col min="9" max="9" width="9.5703125" customWidth="1"/>
    <col min="10" max="10" width="12.5703125" customWidth="1"/>
    <col min="11" max="11" width="12.5703125" style="117" customWidth="1"/>
    <col min="12" max="12" width="11" customWidth="1"/>
    <col min="13" max="13" width="11.28515625" customWidth="1"/>
    <col min="14" max="14" width="13.140625" customWidth="1"/>
    <col min="15" max="15" width="11.28515625" customWidth="1"/>
    <col min="16" max="16" width="11.42578125" customWidth="1"/>
    <col min="17" max="17" width="13.85546875" customWidth="1"/>
    <col min="18" max="18" width="10.7109375" customWidth="1"/>
    <col min="19" max="19" width="14.85546875" customWidth="1"/>
  </cols>
  <sheetData>
    <row r="1" spans="1:14" s="86" customFormat="1" ht="25.5" customHeight="1" thickBot="1">
      <c r="C1" s="86" t="s">
        <v>55</v>
      </c>
      <c r="K1" s="87"/>
    </row>
    <row r="2" spans="1:14" s="88" customFormat="1" ht="20.100000000000001" customHeight="1" thickBot="1">
      <c r="A2" s="88" t="s">
        <v>56</v>
      </c>
      <c r="B2" s="89" t="s">
        <v>57</v>
      </c>
      <c r="C2" s="90" t="s">
        <v>58</v>
      </c>
      <c r="D2" s="90" t="s">
        <v>59</v>
      </c>
      <c r="E2" s="90" t="s">
        <v>60</v>
      </c>
      <c r="F2" s="90" t="s">
        <v>61</v>
      </c>
      <c r="G2" s="90" t="s">
        <v>62</v>
      </c>
      <c r="H2" s="90" t="s">
        <v>63</v>
      </c>
      <c r="I2" s="90" t="s">
        <v>64</v>
      </c>
      <c r="J2" s="90" t="s">
        <v>65</v>
      </c>
      <c r="K2" s="91" t="s">
        <v>27</v>
      </c>
    </row>
    <row r="3" spans="1:14" ht="26.25" customHeight="1">
      <c r="A3">
        <v>50</v>
      </c>
      <c r="B3" s="92" t="s">
        <v>66</v>
      </c>
      <c r="C3" s="93"/>
      <c r="D3" s="94">
        <v>950</v>
      </c>
      <c r="E3" s="93">
        <v>14179.78</v>
      </c>
      <c r="F3" s="93"/>
      <c r="G3" s="93">
        <v>415.29</v>
      </c>
      <c r="H3" s="94"/>
      <c r="I3" s="94">
        <v>264</v>
      </c>
      <c r="J3" s="94"/>
      <c r="K3" s="95">
        <f t="shared" ref="K3:K12" si="0">SUM(C3:I3)</f>
        <v>15809.070000000002</v>
      </c>
      <c r="N3" s="27"/>
    </row>
    <row r="4" spans="1:14" ht="26.25" customHeight="1">
      <c r="A4">
        <v>49</v>
      </c>
      <c r="B4" s="92" t="s">
        <v>67</v>
      </c>
      <c r="C4" s="93"/>
      <c r="D4" s="94">
        <v>1093.55</v>
      </c>
      <c r="E4" s="93">
        <v>1112.79</v>
      </c>
      <c r="F4" s="93"/>
      <c r="G4" s="93">
        <v>93.55</v>
      </c>
      <c r="H4" s="94"/>
      <c r="I4" s="94">
        <v>700</v>
      </c>
      <c r="J4" s="94"/>
      <c r="K4" s="95">
        <f t="shared" si="0"/>
        <v>2999.8900000000003</v>
      </c>
      <c r="N4" s="27"/>
    </row>
    <row r="5" spans="1:14" ht="26.25" customHeight="1">
      <c r="A5" s="17">
        <v>32</v>
      </c>
      <c r="B5" s="96" t="s">
        <v>4</v>
      </c>
      <c r="C5" s="94"/>
      <c r="D5" s="94"/>
      <c r="E5" s="94">
        <v>3312.86</v>
      </c>
      <c r="F5" s="94">
        <v>813.06</v>
      </c>
      <c r="G5" s="94"/>
      <c r="H5" s="94"/>
      <c r="I5" s="94"/>
      <c r="J5" s="94"/>
      <c r="K5" s="97">
        <f t="shared" si="0"/>
        <v>4125.92</v>
      </c>
    </row>
    <row r="6" spans="1:14" ht="26.25" customHeight="1">
      <c r="A6" s="17">
        <v>85</v>
      </c>
      <c r="B6" s="96" t="s">
        <v>68</v>
      </c>
      <c r="C6" s="94"/>
      <c r="D6" s="94">
        <v>3194.35</v>
      </c>
      <c r="E6" s="94">
        <v>144.72</v>
      </c>
      <c r="F6" s="94">
        <v>858.02</v>
      </c>
      <c r="G6" s="94">
        <v>302.06</v>
      </c>
      <c r="H6" s="94"/>
      <c r="I6" s="94">
        <v>133</v>
      </c>
      <c r="J6" s="94"/>
      <c r="K6" s="97">
        <f t="shared" si="0"/>
        <v>4632.1500000000005</v>
      </c>
    </row>
    <row r="7" spans="1:14" ht="26.25" customHeight="1">
      <c r="A7" s="17">
        <v>87</v>
      </c>
      <c r="B7" s="96" t="s">
        <v>5</v>
      </c>
      <c r="C7" s="94"/>
      <c r="D7" s="94"/>
      <c r="E7" s="94">
        <v>1814.7</v>
      </c>
      <c r="F7" s="94"/>
      <c r="G7" s="94">
        <v>327.13</v>
      </c>
      <c r="H7" s="94"/>
      <c r="I7" s="94">
        <v>496.33</v>
      </c>
      <c r="J7" s="94"/>
      <c r="K7" s="97">
        <f t="shared" si="0"/>
        <v>2638.16</v>
      </c>
    </row>
    <row r="8" spans="1:14" ht="26.25" customHeight="1">
      <c r="A8" s="17">
        <v>81</v>
      </c>
      <c r="B8" s="96" t="s">
        <v>69</v>
      </c>
      <c r="C8" s="94"/>
      <c r="D8" s="94">
        <v>655</v>
      </c>
      <c r="E8" s="94"/>
      <c r="F8" s="94">
        <v>4062.24</v>
      </c>
      <c r="G8" s="94">
        <v>21713.77</v>
      </c>
      <c r="H8" s="94"/>
      <c r="I8" s="94"/>
      <c r="J8" s="94"/>
      <c r="K8" s="97">
        <f t="shared" si="0"/>
        <v>26431.010000000002</v>
      </c>
    </row>
    <row r="9" spans="1:14" ht="26.25" customHeight="1">
      <c r="A9" s="17">
        <v>82</v>
      </c>
      <c r="B9" s="96" t="s">
        <v>70</v>
      </c>
      <c r="C9" s="94">
        <v>9292.57</v>
      </c>
      <c r="D9" s="94"/>
      <c r="E9" s="94"/>
      <c r="F9" s="94">
        <v>77.2</v>
      </c>
      <c r="G9" s="94">
        <v>321.7</v>
      </c>
      <c r="H9" s="94"/>
      <c r="I9" s="94"/>
      <c r="J9" s="94"/>
      <c r="K9" s="97">
        <f t="shared" si="0"/>
        <v>9691.4700000000012</v>
      </c>
    </row>
    <row r="10" spans="1:14" ht="26.25" customHeight="1">
      <c r="A10" s="17">
        <v>84</v>
      </c>
      <c r="B10" s="96" t="s">
        <v>71</v>
      </c>
      <c r="C10" s="94"/>
      <c r="D10" s="94"/>
      <c r="E10" s="94"/>
      <c r="F10" s="94"/>
      <c r="G10" s="94"/>
      <c r="H10" s="94"/>
      <c r="I10" s="94"/>
      <c r="J10" s="94"/>
      <c r="K10" s="97">
        <f t="shared" si="0"/>
        <v>0</v>
      </c>
    </row>
    <row r="11" spans="1:14" ht="26.25" customHeight="1">
      <c r="A11">
        <v>21</v>
      </c>
      <c r="B11" s="92" t="s">
        <v>6</v>
      </c>
      <c r="C11" s="93"/>
      <c r="D11" s="94">
        <v>7800</v>
      </c>
      <c r="E11" s="93"/>
      <c r="F11" s="93">
        <v>1872</v>
      </c>
      <c r="G11" s="93"/>
      <c r="H11" s="94">
        <v>30</v>
      </c>
      <c r="I11" s="94"/>
      <c r="J11" s="94"/>
      <c r="K11" s="95">
        <f t="shared" si="0"/>
        <v>9702</v>
      </c>
      <c r="L11" s="27"/>
      <c r="N11" s="27"/>
    </row>
    <row r="12" spans="1:14" ht="26.25" customHeight="1" thickBot="1">
      <c r="A12">
        <v>73</v>
      </c>
      <c r="B12" s="92" t="s">
        <v>7</v>
      </c>
      <c r="C12" s="93">
        <v>76898.740000000005</v>
      </c>
      <c r="D12" s="94"/>
      <c r="E12" s="93">
        <v>1146.4100000000001</v>
      </c>
      <c r="F12" s="93">
        <v>538.45000000000005</v>
      </c>
      <c r="G12" s="93">
        <v>961.37</v>
      </c>
      <c r="H12" s="94">
        <v>82.97</v>
      </c>
      <c r="I12" s="94">
        <v>17.22</v>
      </c>
      <c r="J12" s="94"/>
      <c r="K12" s="95">
        <f t="shared" si="0"/>
        <v>79645.16</v>
      </c>
    </row>
    <row r="13" spans="1:14" s="47" customFormat="1" ht="26.25" customHeight="1" thickBot="1">
      <c r="B13" s="79"/>
      <c r="C13" s="98">
        <f t="shared" ref="C13:I13" si="1">SUM(C3:C12)</f>
        <v>86191.31</v>
      </c>
      <c r="D13" s="99">
        <f t="shared" si="1"/>
        <v>13692.9</v>
      </c>
      <c r="E13" s="98">
        <f t="shared" si="1"/>
        <v>21711.260000000002</v>
      </c>
      <c r="F13" s="98">
        <f t="shared" si="1"/>
        <v>8220.9699999999993</v>
      </c>
      <c r="G13" s="98">
        <f t="shared" si="1"/>
        <v>24134.87</v>
      </c>
      <c r="H13" s="98">
        <f t="shared" si="1"/>
        <v>112.97</v>
      </c>
      <c r="I13" s="98">
        <f t="shared" si="1"/>
        <v>1610.55</v>
      </c>
      <c r="J13" s="98"/>
      <c r="K13" s="98">
        <f>SUM(K3:K12)</f>
        <v>155674.83000000002</v>
      </c>
    </row>
    <row r="14" spans="1:14" ht="26.25" customHeight="1" thickTop="1" thickBot="1">
      <c r="B14" s="100" t="s">
        <v>45</v>
      </c>
      <c r="C14" s="101"/>
      <c r="D14" s="16"/>
      <c r="E14" s="101"/>
      <c r="F14" s="101"/>
      <c r="G14" s="101"/>
      <c r="H14" s="16"/>
      <c r="I14" s="16"/>
      <c r="J14" s="16"/>
      <c r="K14" s="102"/>
    </row>
    <row r="15" spans="1:14" ht="26.25" customHeight="1" thickBot="1">
      <c r="A15">
        <v>88</v>
      </c>
      <c r="B15" s="103" t="s">
        <v>72</v>
      </c>
      <c r="C15" s="104">
        <v>92576.82</v>
      </c>
      <c r="D15" s="105">
        <v>38264.68</v>
      </c>
      <c r="E15" s="104">
        <v>3297.68</v>
      </c>
      <c r="F15" s="104">
        <v>4708.8500000000004</v>
      </c>
      <c r="G15" s="104">
        <f>2147.24+79.04</f>
        <v>2226.2799999999997</v>
      </c>
      <c r="H15" s="105">
        <v>75.97</v>
      </c>
      <c r="I15" s="105">
        <f>221.78+40.26</f>
        <v>262.04000000000002</v>
      </c>
      <c r="J15" s="105">
        <v>403.6</v>
      </c>
      <c r="K15" s="106">
        <f>SUM(C15:J15)</f>
        <v>141815.92000000001</v>
      </c>
    </row>
    <row r="16" spans="1:14" ht="26.25" hidden="1" customHeight="1">
      <c r="B16" s="92" t="s">
        <v>73</v>
      </c>
      <c r="C16" s="93"/>
      <c r="D16" s="107"/>
      <c r="E16" s="93"/>
      <c r="F16" s="93"/>
      <c r="G16" s="93"/>
      <c r="H16" s="94"/>
      <c r="I16" s="94"/>
      <c r="J16" s="94"/>
      <c r="K16" s="95">
        <f>SUM(C16:I16)</f>
        <v>0</v>
      </c>
    </row>
    <row r="17" spans="2:11" ht="26.25" hidden="1" customHeight="1">
      <c r="B17" s="108" t="s">
        <v>74</v>
      </c>
      <c r="C17" s="109"/>
      <c r="D17" s="110"/>
      <c r="E17" s="109"/>
      <c r="F17" s="109"/>
      <c r="G17" s="109"/>
      <c r="H17" s="111"/>
      <c r="I17" s="111"/>
      <c r="J17" s="111"/>
      <c r="K17" s="112">
        <f>SUM(C17:I17)</f>
        <v>0</v>
      </c>
    </row>
    <row r="18" spans="2:11" s="115" customFormat="1" ht="26.25" customHeight="1" thickBot="1">
      <c r="B18" s="113" t="s">
        <v>14</v>
      </c>
      <c r="C18" s="99">
        <f t="shared" ref="C18:K18" si="2">SUM(C13:C17)</f>
        <v>178768.13</v>
      </c>
      <c r="D18" s="99">
        <f t="shared" si="2"/>
        <v>51957.58</v>
      </c>
      <c r="E18" s="99">
        <f t="shared" si="2"/>
        <v>25008.940000000002</v>
      </c>
      <c r="F18" s="99">
        <f t="shared" si="2"/>
        <v>12929.82</v>
      </c>
      <c r="G18" s="99">
        <f t="shared" si="2"/>
        <v>26361.149999999998</v>
      </c>
      <c r="H18" s="99">
        <f t="shared" si="2"/>
        <v>188.94</v>
      </c>
      <c r="I18" s="99">
        <f t="shared" si="2"/>
        <v>1872.59</v>
      </c>
      <c r="J18" s="99">
        <f t="shared" si="2"/>
        <v>403.6</v>
      </c>
      <c r="K18" s="114">
        <f t="shared" si="2"/>
        <v>297490.75</v>
      </c>
    </row>
    <row r="19" spans="2:11" ht="26.25" customHeight="1" thickTop="1">
      <c r="B19" s="79"/>
      <c r="C19" s="101"/>
      <c r="D19" s="116"/>
      <c r="E19" s="101"/>
      <c r="F19" s="101"/>
      <c r="G19" s="101"/>
      <c r="H19" s="16"/>
      <c r="I19" s="16"/>
      <c r="J19" s="16"/>
      <c r="K19" s="102"/>
    </row>
    <row r="21" spans="2:11" ht="20.100000000000001" customHeight="1">
      <c r="D21" s="27" t="s">
        <v>75</v>
      </c>
    </row>
  </sheetData>
  <sheetProtection selectLockedCells="1" selectUnlockedCells="1"/>
  <printOptions gridLines="1"/>
  <pageMargins left="0.2361111111111111" right="0.2361111111111111" top="0.59027777777777779" bottom="0.22777777777777777" header="0.51180555555555551" footer="0.51180555555555551"/>
  <pageSetup paperSize="9" scale="9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>
      <selection sqref="A1:N1"/>
    </sheetView>
  </sheetViews>
  <sheetFormatPr defaultRowHeight="20.100000000000001" customHeight="1"/>
  <cols>
    <col min="1" max="1" width="31" customWidth="1"/>
    <col min="2" max="2" width="12.42578125" customWidth="1"/>
    <col min="3" max="3" width="12.42578125" style="27" customWidth="1"/>
    <col min="4" max="4" width="15.5703125" customWidth="1"/>
    <col min="5" max="5" width="12.140625" customWidth="1"/>
    <col min="6" max="6" width="12.5703125" customWidth="1"/>
    <col min="7" max="7" width="12.42578125" customWidth="1"/>
    <col min="8" max="8" width="12.7109375" customWidth="1"/>
    <col min="9" max="10" width="12.140625" customWidth="1"/>
    <col min="11" max="11" width="12.140625" hidden="1" customWidth="1"/>
    <col min="12" max="13" width="12.140625" customWidth="1"/>
    <col min="14" max="14" width="14.5703125" customWidth="1"/>
    <col min="15" max="16" width="10.140625" bestFit="1" customWidth="1"/>
  </cols>
  <sheetData>
    <row r="1" spans="1:16" ht="19.5" customHeight="1" thickBo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16" s="8" customFormat="1" ht="18" customHeight="1" thickBo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4" t="s">
        <v>11</v>
      </c>
      <c r="L2" s="6" t="s">
        <v>12</v>
      </c>
      <c r="M2" s="5" t="s">
        <v>13</v>
      </c>
      <c r="N2" s="7" t="s">
        <v>14</v>
      </c>
    </row>
    <row r="3" spans="1:16" s="8" customFormat="1" ht="18" customHeight="1" thickBot="1">
      <c r="A3" s="9" t="s">
        <v>15</v>
      </c>
      <c r="B3" s="4" t="s">
        <v>16</v>
      </c>
      <c r="C3" s="4" t="s">
        <v>16</v>
      </c>
      <c r="D3" s="4"/>
      <c r="E3" s="4"/>
      <c r="F3" s="4"/>
      <c r="G3" s="4" t="s">
        <v>17</v>
      </c>
      <c r="H3" s="4" t="s">
        <v>18</v>
      </c>
      <c r="I3" s="5" t="s">
        <v>19</v>
      </c>
      <c r="J3" s="5" t="s">
        <v>19</v>
      </c>
      <c r="K3" s="4"/>
      <c r="L3" s="10" t="s">
        <v>20</v>
      </c>
      <c r="M3" s="5"/>
      <c r="N3" s="7" t="s">
        <v>21</v>
      </c>
    </row>
    <row r="4" spans="1:16" s="8" customFormat="1" ht="18" customHeight="1" thickBot="1">
      <c r="A4" s="9" t="s">
        <v>22</v>
      </c>
      <c r="B4" s="4"/>
      <c r="C4" s="4"/>
      <c r="D4" s="4" t="s">
        <v>23</v>
      </c>
      <c r="E4" s="4" t="s">
        <v>23</v>
      </c>
      <c r="F4" s="4"/>
      <c r="G4" s="4" t="s">
        <v>24</v>
      </c>
      <c r="H4" s="4" t="s">
        <v>25</v>
      </c>
      <c r="I4" s="5" t="s">
        <v>26</v>
      </c>
      <c r="J4" s="5" t="s">
        <v>26</v>
      </c>
      <c r="K4" s="4" t="s">
        <v>23</v>
      </c>
      <c r="L4" s="11"/>
      <c r="M4" s="5"/>
      <c r="N4" s="7" t="s">
        <v>27</v>
      </c>
    </row>
    <row r="5" spans="1:16" ht="18" customHeight="1">
      <c r="A5" s="12" t="s">
        <v>28</v>
      </c>
      <c r="B5" s="13">
        <v>8483</v>
      </c>
      <c r="C5" s="13">
        <v>2783</v>
      </c>
      <c r="D5" s="13">
        <v>58.88</v>
      </c>
      <c r="E5" s="13">
        <v>1739.69</v>
      </c>
      <c r="F5" s="13"/>
      <c r="G5" s="13">
        <v>106704.75</v>
      </c>
      <c r="H5" s="13"/>
      <c r="I5" s="13">
        <v>1826</v>
      </c>
      <c r="J5" s="13"/>
      <c r="K5" s="14">
        <v>0</v>
      </c>
      <c r="L5" s="15">
        <v>4259.2</v>
      </c>
      <c r="M5" s="13"/>
      <c r="N5" s="13">
        <f>SUM(B5:M5)</f>
        <v>125854.52</v>
      </c>
      <c r="O5" s="14"/>
      <c r="P5" s="16"/>
    </row>
    <row r="6" spans="1:16" ht="18" customHeight="1">
      <c r="A6" s="12" t="s">
        <v>29</v>
      </c>
      <c r="B6" s="13"/>
      <c r="C6" s="13"/>
      <c r="D6" s="13"/>
      <c r="E6" s="13"/>
      <c r="F6" s="13"/>
      <c r="G6" s="13"/>
      <c r="H6" s="13"/>
      <c r="I6" s="13"/>
      <c r="J6" s="13"/>
      <c r="K6" s="14"/>
      <c r="L6" s="15"/>
      <c r="M6" s="13">
        <v>193482</v>
      </c>
      <c r="N6" s="13">
        <f>SUM(B6:M6)</f>
        <v>193482</v>
      </c>
      <c r="O6" s="17"/>
      <c r="P6" s="18"/>
    </row>
    <row r="7" spans="1:16" ht="18" customHeight="1" thickBot="1">
      <c r="A7" s="19" t="s">
        <v>30</v>
      </c>
      <c r="B7" s="14"/>
      <c r="C7" s="20"/>
      <c r="D7" s="13"/>
      <c r="E7" s="13"/>
      <c r="F7" s="13"/>
      <c r="G7" s="13"/>
      <c r="H7" s="13"/>
      <c r="I7" s="13"/>
      <c r="J7" s="13"/>
      <c r="K7" s="14"/>
      <c r="L7" s="15"/>
      <c r="M7" s="13">
        <v>380.65</v>
      </c>
      <c r="N7" s="13">
        <f>SUM(B7:M7)</f>
        <v>380.65</v>
      </c>
      <c r="O7" s="17"/>
      <c r="P7" s="18"/>
    </row>
    <row r="8" spans="1:16" ht="18" customHeight="1" thickBot="1">
      <c r="A8" s="21" t="s">
        <v>31</v>
      </c>
      <c r="B8" s="22">
        <f t="shared" ref="B8:L8" si="0">SUM(B5:B6)</f>
        <v>8483</v>
      </c>
      <c r="C8" s="23">
        <f t="shared" si="0"/>
        <v>2783</v>
      </c>
      <c r="D8" s="22">
        <f t="shared" si="0"/>
        <v>58.88</v>
      </c>
      <c r="E8" s="22">
        <f t="shared" si="0"/>
        <v>1739.69</v>
      </c>
      <c r="F8" s="24">
        <f t="shared" si="0"/>
        <v>0</v>
      </c>
      <c r="G8" s="24">
        <f t="shared" si="0"/>
        <v>106704.75</v>
      </c>
      <c r="H8" s="24">
        <f t="shared" si="0"/>
        <v>0</v>
      </c>
      <c r="I8" s="24">
        <f t="shared" si="0"/>
        <v>1826</v>
      </c>
      <c r="J8" s="24">
        <f t="shared" si="0"/>
        <v>0</v>
      </c>
      <c r="K8" s="25">
        <f t="shared" si="0"/>
        <v>0</v>
      </c>
      <c r="L8" s="26">
        <f t="shared" si="0"/>
        <v>4259.2</v>
      </c>
      <c r="M8" s="25">
        <f>SUM(M5:M7)</f>
        <v>193862.65</v>
      </c>
      <c r="N8" s="25">
        <f>SUM(N5:N6,N7)</f>
        <v>319717.17000000004</v>
      </c>
      <c r="O8" s="27"/>
    </row>
    <row r="9" spans="1:16" ht="9.9499999999999993" customHeight="1" thickTop="1" thickBot="1">
      <c r="A9" s="12"/>
      <c r="B9" s="28"/>
      <c r="C9" s="28"/>
      <c r="D9" s="28"/>
      <c r="E9" s="28"/>
      <c r="F9" s="28"/>
      <c r="G9" s="19"/>
      <c r="H9" s="29"/>
      <c r="I9" s="28"/>
      <c r="J9" s="28"/>
      <c r="K9" s="30"/>
      <c r="L9" s="31"/>
      <c r="M9" s="28"/>
      <c r="N9" s="28"/>
    </row>
    <row r="10" spans="1:16" ht="18" customHeight="1">
      <c r="A10" s="32" t="s">
        <v>32</v>
      </c>
      <c r="B10" s="33"/>
      <c r="C10" s="33"/>
      <c r="D10" s="33"/>
      <c r="E10" s="33"/>
      <c r="F10" s="33"/>
      <c r="G10" s="33"/>
      <c r="H10" s="28"/>
      <c r="I10" s="33"/>
      <c r="J10" s="33"/>
      <c r="K10" s="34"/>
      <c r="L10" s="35"/>
      <c r="M10" s="33"/>
      <c r="N10" s="33"/>
    </row>
    <row r="11" spans="1:16" ht="18" customHeight="1">
      <c r="A11" s="36" t="s">
        <v>15</v>
      </c>
      <c r="B11" s="28"/>
      <c r="C11" s="28"/>
      <c r="D11" s="28"/>
      <c r="E11" s="28"/>
      <c r="F11" s="28"/>
      <c r="G11" s="28"/>
      <c r="H11" s="28"/>
      <c r="I11" s="28"/>
      <c r="J11" s="28"/>
      <c r="K11" s="30"/>
      <c r="L11" s="31"/>
      <c r="M11" s="28"/>
      <c r="N11" s="28"/>
    </row>
    <row r="12" spans="1:16" ht="18" customHeight="1" thickBot="1">
      <c r="A12" s="37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30"/>
      <c r="L12" s="38"/>
      <c r="M12" s="28"/>
      <c r="N12" s="28"/>
    </row>
    <row r="13" spans="1:16" s="41" customFormat="1" ht="18" customHeight="1">
      <c r="A13" s="39" t="s">
        <v>33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>
        <f t="shared" ref="N13:N22" si="1">SUM(B13:M13)</f>
        <v>0</v>
      </c>
      <c r="P13" s="27"/>
    </row>
    <row r="14" spans="1:16" s="41" customFormat="1" ht="18" hidden="1" customHeight="1">
      <c r="A14" s="42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4">
        <f t="shared" si="1"/>
        <v>0</v>
      </c>
    </row>
    <row r="15" spans="1:16" ht="18" customHeight="1">
      <c r="A15" s="42" t="s">
        <v>35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  <c r="G15" s="43">
        <v>76898.740000000005</v>
      </c>
      <c r="H15" s="45">
        <v>0</v>
      </c>
      <c r="I15" s="43">
        <v>0</v>
      </c>
      <c r="J15" s="43">
        <v>9292.57</v>
      </c>
      <c r="K15" s="43">
        <v>0</v>
      </c>
      <c r="L15" s="43"/>
      <c r="M15" s="43">
        <v>92576.82</v>
      </c>
      <c r="N15" s="40">
        <f t="shared" si="1"/>
        <v>178768.13</v>
      </c>
    </row>
    <row r="16" spans="1:16" ht="18" customHeight="1">
      <c r="A16" s="46" t="s">
        <v>36</v>
      </c>
      <c r="B16" s="45">
        <v>950</v>
      </c>
      <c r="C16" s="45">
        <v>1093.55</v>
      </c>
      <c r="D16" s="45">
        <v>0</v>
      </c>
      <c r="E16" s="45">
        <v>0</v>
      </c>
      <c r="F16" s="45">
        <v>7800</v>
      </c>
      <c r="G16" s="45">
        <v>0</v>
      </c>
      <c r="H16" s="45">
        <v>655</v>
      </c>
      <c r="I16" s="45">
        <v>3194.35</v>
      </c>
      <c r="J16" s="45">
        <v>0</v>
      </c>
      <c r="K16" s="45">
        <v>0</v>
      </c>
      <c r="L16" s="45"/>
      <c r="M16" s="45">
        <v>38264.68</v>
      </c>
      <c r="N16" s="44">
        <f t="shared" si="1"/>
        <v>51957.58</v>
      </c>
    </row>
    <row r="17" spans="1:16" s="47" customFormat="1" ht="18" customHeight="1">
      <c r="A17" s="46" t="s">
        <v>37</v>
      </c>
      <c r="B17" s="40">
        <v>14179.78</v>
      </c>
      <c r="C17" s="40">
        <v>1112.79</v>
      </c>
      <c r="D17" s="45">
        <v>3312.86</v>
      </c>
      <c r="E17" s="40">
        <v>1814.7</v>
      </c>
      <c r="F17" s="40">
        <v>0</v>
      </c>
      <c r="G17" s="40">
        <v>1146.4100000000001</v>
      </c>
      <c r="H17" s="40">
        <v>0</v>
      </c>
      <c r="I17" s="40">
        <v>144.72</v>
      </c>
      <c r="J17" s="40">
        <v>0</v>
      </c>
      <c r="K17" s="40">
        <v>0</v>
      </c>
      <c r="L17" s="40"/>
      <c r="M17" s="40">
        <v>3297.68</v>
      </c>
      <c r="N17" s="40">
        <f t="shared" si="1"/>
        <v>25008.940000000002</v>
      </c>
    </row>
    <row r="18" spans="1:16" ht="18" customHeight="1">
      <c r="A18" s="46" t="s">
        <v>38</v>
      </c>
      <c r="B18" s="40">
        <v>0</v>
      </c>
      <c r="C18" s="40">
        <v>0</v>
      </c>
      <c r="D18" s="40">
        <v>813.06</v>
      </c>
      <c r="E18" s="40">
        <v>0</v>
      </c>
      <c r="F18" s="40">
        <v>1872</v>
      </c>
      <c r="G18" s="40">
        <v>538.45000000000005</v>
      </c>
      <c r="H18" s="40">
        <v>4062.24</v>
      </c>
      <c r="I18" s="40">
        <v>858.02</v>
      </c>
      <c r="J18" s="40">
        <v>77.2</v>
      </c>
      <c r="K18" s="40">
        <v>0</v>
      </c>
      <c r="L18" s="40"/>
      <c r="M18" s="40">
        <f>4708.85+79.04</f>
        <v>4787.8900000000003</v>
      </c>
      <c r="N18" s="40">
        <f t="shared" si="1"/>
        <v>13008.86</v>
      </c>
    </row>
    <row r="19" spans="1:16" ht="18" customHeight="1">
      <c r="A19" s="46" t="s">
        <v>39</v>
      </c>
      <c r="B19" s="40">
        <v>415.29</v>
      </c>
      <c r="C19" s="40">
        <v>93.55</v>
      </c>
      <c r="D19" s="40">
        <v>0</v>
      </c>
      <c r="E19" s="40">
        <v>327.13</v>
      </c>
      <c r="F19" s="40">
        <v>0</v>
      </c>
      <c r="G19" s="40">
        <v>961.37</v>
      </c>
      <c r="H19" s="40">
        <v>21713.77</v>
      </c>
      <c r="I19" s="40">
        <v>302.06</v>
      </c>
      <c r="J19" s="40">
        <v>321.7</v>
      </c>
      <c r="K19" s="40">
        <v>0</v>
      </c>
      <c r="L19" s="40"/>
      <c r="M19" s="40">
        <v>2147.2399999999998</v>
      </c>
      <c r="N19" s="44">
        <f t="shared" si="1"/>
        <v>26282.11</v>
      </c>
    </row>
    <row r="20" spans="1:16" s="47" customFormat="1" ht="18" customHeight="1">
      <c r="A20" s="46" t="s">
        <v>40</v>
      </c>
      <c r="B20" s="40">
        <v>0</v>
      </c>
      <c r="C20" s="40">
        <v>0</v>
      </c>
      <c r="D20" s="40">
        <v>0</v>
      </c>
      <c r="E20" s="40">
        <v>0</v>
      </c>
      <c r="F20" s="40">
        <v>30</v>
      </c>
      <c r="G20" s="40">
        <v>82.97</v>
      </c>
      <c r="H20" s="40">
        <v>0</v>
      </c>
      <c r="I20" s="40">
        <v>0</v>
      </c>
      <c r="J20" s="40">
        <v>0</v>
      </c>
      <c r="K20" s="40">
        <v>0</v>
      </c>
      <c r="L20" s="40"/>
      <c r="M20" s="40">
        <v>75.97</v>
      </c>
      <c r="N20" s="48">
        <f t="shared" si="1"/>
        <v>188.94</v>
      </c>
    </row>
    <row r="21" spans="1:16" ht="18" customHeight="1" thickBot="1">
      <c r="A21" s="49" t="s">
        <v>41</v>
      </c>
      <c r="B21" s="50">
        <v>264</v>
      </c>
      <c r="C21" s="50">
        <v>700</v>
      </c>
      <c r="D21" s="50">
        <v>0</v>
      </c>
      <c r="E21" s="50">
        <v>496.33</v>
      </c>
      <c r="F21" s="50">
        <v>0</v>
      </c>
      <c r="G21" s="50">
        <v>17.22</v>
      </c>
      <c r="H21" s="50">
        <v>0</v>
      </c>
      <c r="I21" s="50">
        <v>133</v>
      </c>
      <c r="J21" s="50">
        <v>0</v>
      </c>
      <c r="K21" s="50">
        <v>0</v>
      </c>
      <c r="L21" s="50"/>
      <c r="M21" s="51">
        <v>262.04000000000002</v>
      </c>
      <c r="N21" s="52">
        <f t="shared" si="1"/>
        <v>1872.59</v>
      </c>
    </row>
    <row r="22" spans="1:16" ht="18" customHeight="1" thickBot="1">
      <c r="A22" s="53" t="s">
        <v>42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>
        <v>403.6</v>
      </c>
      <c r="N22" s="44">
        <f t="shared" si="1"/>
        <v>403.6</v>
      </c>
    </row>
    <row r="23" spans="1:16" ht="20.100000000000001" customHeight="1" thickBot="1">
      <c r="A23" s="54" t="s">
        <v>43</v>
      </c>
      <c r="B23" s="25">
        <f>SUM(B15:B22)</f>
        <v>15809.070000000002</v>
      </c>
      <c r="C23" s="25">
        <f t="shared" ref="C23:M23" si="2">SUM(C15:C22)</f>
        <v>2999.8900000000003</v>
      </c>
      <c r="D23" s="25">
        <f t="shared" si="2"/>
        <v>4125.92</v>
      </c>
      <c r="E23" s="25">
        <f t="shared" si="2"/>
        <v>2638.16</v>
      </c>
      <c r="F23" s="25">
        <f t="shared" si="2"/>
        <v>9702</v>
      </c>
      <c r="G23" s="25">
        <f t="shared" si="2"/>
        <v>79645.16</v>
      </c>
      <c r="H23" s="25">
        <f t="shared" si="2"/>
        <v>26431.010000000002</v>
      </c>
      <c r="I23" s="25">
        <f t="shared" si="2"/>
        <v>4632.1500000000005</v>
      </c>
      <c r="J23" s="25">
        <f t="shared" si="2"/>
        <v>9691.4700000000012</v>
      </c>
      <c r="K23" s="25">
        <f t="shared" si="2"/>
        <v>0</v>
      </c>
      <c r="L23" s="25">
        <f t="shared" si="2"/>
        <v>0</v>
      </c>
      <c r="M23" s="25">
        <f t="shared" si="2"/>
        <v>141815.92000000001</v>
      </c>
      <c r="N23" s="25">
        <f>SUM(N13:N22)</f>
        <v>297490.75</v>
      </c>
    </row>
    <row r="24" spans="1:16" s="47" customFormat="1" ht="9.75" customHeight="1" thickBot="1">
      <c r="A24" s="55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6" s="47" customFormat="1" ht="18" customHeight="1">
      <c r="A25" s="3" t="s">
        <v>44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6" s="47" customFormat="1" ht="15.75" customHeight="1" thickBot="1">
      <c r="A26" s="9" t="s">
        <v>15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6" ht="18" customHeight="1" thickBot="1">
      <c r="A27" s="56" t="s">
        <v>22</v>
      </c>
      <c r="B27" s="57">
        <f t="shared" ref="B27:N27" si="3">B8-B23</f>
        <v>-7326.0700000000015</v>
      </c>
      <c r="C27" s="57">
        <f t="shared" si="3"/>
        <v>-216.89000000000033</v>
      </c>
      <c r="D27" s="57">
        <f t="shared" si="3"/>
        <v>-4067.04</v>
      </c>
      <c r="E27" s="57">
        <f t="shared" si="3"/>
        <v>-898.4699999999998</v>
      </c>
      <c r="F27" s="57">
        <f t="shared" si="3"/>
        <v>-9702</v>
      </c>
      <c r="G27" s="57">
        <f t="shared" si="3"/>
        <v>27059.589999999997</v>
      </c>
      <c r="H27" s="57">
        <f t="shared" si="3"/>
        <v>-26431.010000000002</v>
      </c>
      <c r="I27" s="57">
        <f t="shared" si="3"/>
        <v>-2806.1500000000005</v>
      </c>
      <c r="J27" s="57">
        <f t="shared" si="3"/>
        <v>-9691.4700000000012</v>
      </c>
      <c r="K27" s="57">
        <f t="shared" si="3"/>
        <v>0</v>
      </c>
      <c r="L27" s="57">
        <f t="shared" si="3"/>
        <v>4259.2</v>
      </c>
      <c r="M27" s="57">
        <f t="shared" si="3"/>
        <v>52046.729999999981</v>
      </c>
      <c r="N27" s="25">
        <f t="shared" si="3"/>
        <v>22226.420000000042</v>
      </c>
    </row>
    <row r="28" spans="1:16" ht="18" customHeight="1">
      <c r="A28" s="47"/>
      <c r="B28" s="58"/>
      <c r="C28" s="58"/>
      <c r="D28" s="58"/>
      <c r="E28" s="58"/>
      <c r="F28" s="58"/>
      <c r="G28" s="58"/>
      <c r="H28" s="59" t="s">
        <v>45</v>
      </c>
    </row>
    <row r="29" spans="1:16" ht="18" customHeight="1">
      <c r="A29" s="47"/>
      <c r="B29" s="58"/>
      <c r="C29" s="58"/>
      <c r="D29" s="58"/>
      <c r="E29" s="58"/>
      <c r="F29" s="58"/>
      <c r="G29" s="58"/>
      <c r="H29" s="60" t="s">
        <v>46</v>
      </c>
      <c r="I29" s="61"/>
      <c r="J29" s="61"/>
      <c r="N29" s="62"/>
      <c r="O29" s="63"/>
      <c r="P29" s="63"/>
    </row>
    <row r="30" spans="1:16" ht="18" customHeight="1" thickBot="1">
      <c r="A30" s="47"/>
      <c r="B30" s="58"/>
      <c r="C30" s="58"/>
      <c r="D30" s="58"/>
      <c r="E30" s="58"/>
      <c r="F30" s="58"/>
      <c r="H30" s="60" t="s">
        <v>47</v>
      </c>
      <c r="I30" s="60"/>
      <c r="J30" s="60"/>
      <c r="K30" s="58"/>
      <c r="L30" s="58"/>
      <c r="M30" s="58"/>
      <c r="N30" s="64">
        <v>221.03</v>
      </c>
      <c r="O30" s="63"/>
      <c r="P30" s="63"/>
    </row>
    <row r="31" spans="1:16" ht="18" customHeight="1">
      <c r="A31" s="47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65">
        <f>SUM(N27:N30)</f>
        <v>22447.450000000041</v>
      </c>
    </row>
    <row r="32" spans="1:16" ht="15" customHeight="1">
      <c r="G32" s="58"/>
      <c r="H32" s="59" t="s">
        <v>48</v>
      </c>
      <c r="N32" s="66"/>
    </row>
    <row r="33" spans="3:16" ht="18" customHeight="1">
      <c r="F33" s="67" t="s">
        <v>49</v>
      </c>
      <c r="G33" s="68"/>
      <c r="H33" s="69"/>
      <c r="I33" s="70">
        <v>0</v>
      </c>
      <c r="J33" s="71"/>
      <c r="K33" s="71"/>
      <c r="L33" s="71"/>
      <c r="M33" s="71"/>
      <c r="N33" s="66"/>
    </row>
    <row r="34" spans="3:16" s="41" customFormat="1" ht="18" customHeight="1">
      <c r="C34" s="72"/>
      <c r="F34" s="67" t="s">
        <v>50</v>
      </c>
      <c r="G34" s="68"/>
      <c r="H34" s="69"/>
      <c r="I34" s="70">
        <v>0</v>
      </c>
      <c r="J34" s="71"/>
      <c r="K34" s="71"/>
      <c r="L34" s="71"/>
      <c r="M34" s="71"/>
      <c r="N34" s="66"/>
    </row>
    <row r="35" spans="3:16" ht="18" customHeight="1" thickBot="1">
      <c r="F35" s="73" t="s">
        <v>40</v>
      </c>
      <c r="G35" s="68"/>
      <c r="H35" s="69"/>
      <c r="I35" s="74">
        <v>0</v>
      </c>
      <c r="J35" s="75"/>
      <c r="K35" s="75"/>
      <c r="L35" s="75"/>
      <c r="M35" s="75"/>
      <c r="N35" s="76">
        <f>SUM(I33:I35)</f>
        <v>0</v>
      </c>
    </row>
    <row r="36" spans="3:16" ht="18" customHeight="1">
      <c r="G36" s="77" t="s">
        <v>51</v>
      </c>
      <c r="H36" s="77"/>
      <c r="I36" s="77"/>
      <c r="J36" s="78"/>
      <c r="K36" s="78"/>
      <c r="L36" s="78"/>
      <c r="M36" s="78"/>
      <c r="N36" s="30">
        <f>N31-N35</f>
        <v>22447.450000000041</v>
      </c>
    </row>
    <row r="37" spans="3:16" ht="15" customHeight="1">
      <c r="G37" s="79"/>
      <c r="H37" s="59" t="s">
        <v>45</v>
      </c>
      <c r="I37" s="80"/>
      <c r="J37" s="80"/>
      <c r="K37" s="80"/>
      <c r="L37" s="80"/>
      <c r="M37" s="80"/>
      <c r="N37" s="58"/>
    </row>
    <row r="38" spans="3:16" ht="18" customHeight="1" thickBot="1">
      <c r="G38" s="81" t="s">
        <v>52</v>
      </c>
      <c r="H38" s="81"/>
      <c r="I38" s="81"/>
      <c r="J38" s="82"/>
      <c r="K38" s="82"/>
      <c r="L38" s="82"/>
      <c r="M38" s="82"/>
      <c r="N38" s="64">
        <v>2591.12</v>
      </c>
    </row>
    <row r="39" spans="3:16" ht="18" customHeight="1" thickBot="1">
      <c r="G39" s="83" t="s">
        <v>53</v>
      </c>
      <c r="H39" s="83"/>
      <c r="I39" s="83"/>
      <c r="J39" s="82"/>
      <c r="K39" s="82"/>
      <c r="L39" s="82"/>
      <c r="M39" s="82"/>
      <c r="N39" s="30">
        <v>0</v>
      </c>
      <c r="O39" s="63"/>
      <c r="P39" s="63"/>
    </row>
    <row r="40" spans="3:16" s="47" customFormat="1" ht="18" customHeight="1" thickBot="1">
      <c r="C40" s="84"/>
      <c r="G40" s="77" t="s">
        <v>54</v>
      </c>
      <c r="H40" s="77"/>
      <c r="I40" s="77"/>
      <c r="J40" s="78"/>
      <c r="K40" s="78"/>
      <c r="L40" s="78"/>
      <c r="M40" s="78"/>
      <c r="N40" s="85">
        <f>N36-N38+N39</f>
        <v>19856.330000000042</v>
      </c>
      <c r="P40" s="84"/>
    </row>
  </sheetData>
  <sheetProtection selectLockedCells="1" selectUnlockedCells="1"/>
  <mergeCells count="17">
    <mergeCell ref="G40:I40"/>
    <mergeCell ref="K2:K4"/>
    <mergeCell ref="M2:M4"/>
    <mergeCell ref="N2:N4"/>
    <mergeCell ref="G36:I36"/>
    <mergeCell ref="G38:I38"/>
    <mergeCell ref="G39:I39"/>
    <mergeCell ref="A1:N1"/>
    <mergeCell ref="B2:B4"/>
    <mergeCell ref="C2:C4"/>
    <mergeCell ref="D2:D4"/>
    <mergeCell ref="E2:E4"/>
    <mergeCell ref="F2:F4"/>
    <mergeCell ref="G2:G4"/>
    <mergeCell ref="H2:H4"/>
    <mergeCell ref="I2:I4"/>
    <mergeCell ref="J2:J4"/>
  </mergeCells>
  <printOptions gridLines="1"/>
  <pageMargins left="0.19652777777777777" right="0.19652777777777777" top="0.15763888888888888" bottom="0.15763888888888888" header="0.51180555555555551" footer="0.51180555555555551"/>
  <pageSetup paperSize="9" scale="79" firstPageNumber="0" orientation="landscape" horizontalDpi="300" verticalDpi="300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ΦΥΛΜΕΡ 2016</vt:lpstr>
      <vt:lpstr>2016</vt:lpstr>
      <vt:lpstr>'2016'!Print_Area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2017-06-23T06:02:42Z</dcterms:created>
  <dcterms:modified xsi:type="dcterms:W3CDTF">2017-06-23T06:03:59Z</dcterms:modified>
</cp:coreProperties>
</file>